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610" tabRatio="500" activeTab="2"/>
  </bookViews>
  <sheets>
    <sheet name="封-1招标工程量清单" sheetId="1" r:id="rId1"/>
    <sheet name="扉-1招标工程量清单" sheetId="2" r:id="rId2"/>
    <sheet name="门窗更换预算(13365.3) (3)" sheetId="3" r:id="rId3"/>
  </sheets>
  <definedNames>
    <definedName name="_xlnm.Print_Titles" localSheetId="2">'门窗更换预算(13365.3) (3)'!$1:$1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<sst xmlns="http://schemas.openxmlformats.org/spreadsheetml/2006/main" count="297" uniqueCount="66">
  <si>
    <t/>
  </si>
  <si>
    <t>广西日报传媒集团资料楼整改项目</t>
  </si>
  <si>
    <t>工程</t>
  </si>
  <si>
    <t>招 标 工 程 量 清 单</t>
  </si>
  <si>
    <t>广西日报传媒集团</t>
  </si>
  <si>
    <t>招  标  人:</t>
  </si>
  <si>
    <t>(单位盖章)</t>
  </si>
  <si>
    <t>广西利恒工程咨询有限公司</t>
  </si>
  <si>
    <t>造价咨询人:</t>
  </si>
  <si>
    <t>2025年12月11日</t>
  </si>
  <si>
    <t>软件名称及版本号:博奥云计价软件</t>
  </si>
  <si>
    <t>工程计价软件测评合格编号:2019J02</t>
  </si>
  <si>
    <t>封-1</t>
  </si>
  <si>
    <t>招标人:</t>
  </si>
  <si>
    <t>(单位资质专用章)</t>
  </si>
  <si>
    <t xml:space="preserve"> 法定代表人</t>
  </si>
  <si>
    <t>或其授权人:</t>
  </si>
  <si>
    <t>(签字或盖章)</t>
  </si>
  <si>
    <t>编制人:</t>
  </si>
  <si>
    <t>复核人:</t>
  </si>
  <si>
    <t>(造价人员签字)</t>
  </si>
  <si>
    <t>(造价工程师签字盖专用章)</t>
  </si>
  <si>
    <t>编制时间:</t>
  </si>
  <si>
    <t>复核时间:</t>
  </si>
  <si>
    <t>扉-1</t>
  </si>
  <si>
    <t>（一）门窗</t>
  </si>
  <si>
    <t>序号</t>
  </si>
  <si>
    <t>项目名称</t>
  </si>
  <si>
    <t>单位</t>
  </si>
  <si>
    <t>送审造价</t>
  </si>
  <si>
    <t>工程造价</t>
  </si>
  <si>
    <t>备注</t>
  </si>
  <si>
    <t>工程量</t>
  </si>
  <si>
    <t>综合单价（元）</t>
  </si>
  <si>
    <t>合价（元）</t>
  </si>
  <si>
    <t>拆除原有窗户</t>
  </si>
  <si>
    <t>平方</t>
  </si>
  <si>
    <t>人工拆除清运，含外运</t>
  </si>
  <si>
    <t>拆除原有窗户（二楼）</t>
  </si>
  <si>
    <t>拆除原有窗户（三楼）</t>
  </si>
  <si>
    <t>拆除原有窗户（四楼）</t>
  </si>
  <si>
    <t>拆除原有窗户钢筋防盗网(防盗窗）</t>
  </si>
  <si>
    <t>拆除原有单扇门</t>
  </si>
  <si>
    <t>拆除原有单扇门（850*2700，含纱门）</t>
  </si>
  <si>
    <t>樘</t>
  </si>
  <si>
    <t>拆除原有双扇门（1250*2700，含纱门）</t>
  </si>
  <si>
    <t>拆除洗手间门</t>
  </si>
  <si>
    <t>新建茶色铝合金推拉窗，90系列1.4mm</t>
  </si>
  <si>
    <t>定做，制作、安装、运输、封缝</t>
  </si>
  <si>
    <t>新建清波铝合金推拉窗,90系列1.4mm,三轨系列</t>
  </si>
  <si>
    <t>办公室门，窗户安装纱窗</t>
  </si>
  <si>
    <t>轻钢龙骨封门头</t>
  </si>
  <si>
    <t>个</t>
  </si>
  <si>
    <t>轻钢龙骨双面埃特板，中间焊接钢筋网，双面刷腻子乳胶漆</t>
  </si>
  <si>
    <t>轻钢龙骨双面埃特板，双面刷腻子乳胶漆</t>
  </si>
  <si>
    <t>新建铝合金洗手间隔断门</t>
  </si>
  <si>
    <t>新做复合实木门（900*2100）</t>
  </si>
  <si>
    <t>新做单扇防盗门（900*2100）</t>
  </si>
  <si>
    <t>新做双开防盗门（1500*2100）</t>
  </si>
  <si>
    <t>新做双开防盗门（1250*2100）</t>
  </si>
  <si>
    <t>新做双开不锈钢门</t>
  </si>
  <si>
    <t>封堵门洞</t>
  </si>
  <si>
    <t>轻质砖水泥砂浆封堵，室内乳胶漆，室外外墙漆。</t>
  </si>
  <si>
    <t>小计</t>
  </si>
  <si>
    <t>税金</t>
  </si>
  <si>
    <t>合计（含税）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</si>
</sst>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0" fillId="0" borderId="0"/>
  </cellStyleXfs>
  <cellXfs count="42">
    <xf numFmtId="0" fontId="0" fillId="0" borderId="0" xfId="0"/>
    <xf numFmtId="0" fontId="0" fillId="0" borderId="0" xfId="0" applyFont="1" applyFill="1" applyAlignment="1">
      <alignment vertical="center"/>
    </xf>
    <xf numFmtId="176" fontId="1" fillId="0" borderId="0" xfId="49" applyNumberFormat="1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177" fontId="4" fillId="0" borderId="1" xfId="50" applyNumberFormat="1" applyFont="1" applyFill="1" applyBorder="1" applyAlignment="1" applyProtection="1">
      <alignment horizontal="center" vertical="center" wrapText="1"/>
    </xf>
    <xf numFmtId="176" fontId="4" fillId="0" borderId="2" xfId="50" applyNumberFormat="1" applyFont="1" applyFill="1" applyBorder="1" applyAlignment="1" applyProtection="1">
      <alignment horizontal="center" vertical="center" wrapText="1"/>
    </xf>
    <xf numFmtId="176" fontId="4" fillId="0" borderId="3" xfId="50" applyNumberFormat="1" applyFont="1" applyFill="1" applyBorder="1" applyAlignment="1" applyProtection="1">
      <alignment horizontal="center" vertical="center" wrapText="1"/>
    </xf>
    <xf numFmtId="176" fontId="4" fillId="0" borderId="4" xfId="50" applyNumberFormat="1" applyFont="1" applyFill="1" applyBorder="1" applyAlignment="1" applyProtection="1">
      <alignment horizontal="center" vertical="center" wrapText="1"/>
    </xf>
    <xf numFmtId="176" fontId="4" fillId="0" borderId="1" xfId="50" applyNumberFormat="1" applyFont="1" applyFill="1" applyBorder="1" applyAlignment="1" applyProtection="1">
      <alignment vertical="center" wrapText="1"/>
    </xf>
    <xf numFmtId="176" fontId="4" fillId="0" borderId="1" xfId="5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76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right" wrapText="1"/>
    </xf>
    <xf numFmtId="0" fontId="13" fillId="0" borderId="0" xfId="0" applyFont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_Xl0000015" xfId="49"/>
    <cellStyle name="常规 5" xfId="50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showGridLines="0" topLeftCell="A7" workbookViewId="0">
      <selection activeCell="C13" sqref="C13"/>
    </sheetView>
  </sheetViews>
  <sheetFormatPr defaultColWidth="11" defaultRowHeight="13.5" outlineLevelCol="4"/>
  <cols>
    <col min="1" max="1" width="10.325" customWidth="1"/>
    <col min="2" max="2" width="15.325" customWidth="1"/>
    <col min="3" max="3" width="53.4916666666667" customWidth="1"/>
    <col min="4" max="4" width="7.89166666666667" customWidth="1"/>
    <col min="5" max="5" width="7.21666666666667" customWidth="1"/>
  </cols>
  <sheetData>
    <row r="1" ht="82.5" customHeight="1" spans="1:5">
      <c r="A1" s="27" t="s">
        <v>0</v>
      </c>
      <c r="B1" s="28" t="s">
        <v>1</v>
      </c>
      <c r="C1" s="28" t="s">
        <v>0</v>
      </c>
      <c r="D1" s="27" t="s">
        <v>0</v>
      </c>
      <c r="E1" s="27" t="s">
        <v>0</v>
      </c>
    </row>
    <row r="2" ht="18" customHeight="1" spans="1:5">
      <c r="A2" s="27" t="s">
        <v>0</v>
      </c>
      <c r="B2" s="28" t="s">
        <v>0</v>
      </c>
      <c r="C2" s="28" t="s">
        <v>0</v>
      </c>
      <c r="D2" s="29" t="s">
        <v>2</v>
      </c>
      <c r="E2" s="27" t="s">
        <v>0</v>
      </c>
    </row>
    <row r="3" ht="63" customHeight="1" spans="1:5">
      <c r="A3" s="27" t="s">
        <v>0</v>
      </c>
      <c r="B3" s="27" t="s">
        <v>0</v>
      </c>
      <c r="C3" s="27" t="s">
        <v>0</v>
      </c>
      <c r="D3" s="27" t="s">
        <v>0</v>
      </c>
      <c r="E3" s="27" t="s">
        <v>0</v>
      </c>
    </row>
    <row r="4" ht="49.5" customHeight="1" spans="1:5">
      <c r="A4" s="30" t="s">
        <v>3</v>
      </c>
      <c r="B4" s="30" t="s">
        <v>0</v>
      </c>
      <c r="C4" s="30" t="s">
        <v>0</v>
      </c>
      <c r="D4" s="30" t="s">
        <v>0</v>
      </c>
      <c r="E4" s="30" t="s">
        <v>0</v>
      </c>
    </row>
    <row r="5" ht="87" customHeight="1" spans="1:5">
      <c r="A5" s="27" t="s">
        <v>0</v>
      </c>
      <c r="B5" s="27" t="s">
        <v>0</v>
      </c>
      <c r="C5" s="27" t="s">
        <v>0</v>
      </c>
      <c r="D5" s="27" t="s">
        <v>0</v>
      </c>
      <c r="E5" s="27" t="s">
        <v>0</v>
      </c>
    </row>
    <row r="6" ht="31.5" customHeight="1" spans="1:5">
      <c r="A6" s="27" t="s">
        <v>0</v>
      </c>
      <c r="B6" s="27" t="s">
        <v>0</v>
      </c>
      <c r="C6" s="39" t="s">
        <v>4</v>
      </c>
      <c r="D6" s="39" t="s">
        <v>0</v>
      </c>
      <c r="E6" s="27" t="s">
        <v>0</v>
      </c>
    </row>
    <row r="7" ht="22.5" customHeight="1" spans="1:5">
      <c r="A7" s="33" t="s">
        <v>5</v>
      </c>
      <c r="B7" s="33" t="s">
        <v>0</v>
      </c>
      <c r="C7" s="39" t="s">
        <v>0</v>
      </c>
      <c r="D7" s="39" t="s">
        <v>0</v>
      </c>
      <c r="E7" s="27" t="s">
        <v>0</v>
      </c>
    </row>
    <row r="8" ht="18" customHeight="1" spans="1:5">
      <c r="A8" s="27" t="s">
        <v>0</v>
      </c>
      <c r="B8" s="27" t="s">
        <v>0</v>
      </c>
      <c r="C8" s="35" t="s">
        <v>6</v>
      </c>
      <c r="D8" s="35" t="s">
        <v>0</v>
      </c>
      <c r="E8" s="27" t="s">
        <v>0</v>
      </c>
    </row>
    <row r="9" ht="75" customHeight="1" spans="1:5">
      <c r="A9" s="27" t="s">
        <v>0</v>
      </c>
      <c r="B9" s="27" t="s">
        <v>0</v>
      </c>
      <c r="C9" s="27" t="s">
        <v>0</v>
      </c>
      <c r="D9" s="27" t="s">
        <v>0</v>
      </c>
      <c r="E9" s="27" t="s">
        <v>0</v>
      </c>
    </row>
    <row r="10" ht="30.75" customHeight="1" spans="1:5">
      <c r="A10" s="27" t="s">
        <v>0</v>
      </c>
      <c r="B10" s="27" t="s">
        <v>0</v>
      </c>
      <c r="C10" s="39" t="s">
        <v>7</v>
      </c>
      <c r="D10" s="39" t="s">
        <v>0</v>
      </c>
      <c r="E10" s="27" t="s">
        <v>0</v>
      </c>
    </row>
    <row r="11" ht="22.5" customHeight="1" spans="1:5">
      <c r="A11" s="33" t="s">
        <v>8</v>
      </c>
      <c r="B11" s="33" t="s">
        <v>0</v>
      </c>
      <c r="C11" s="39" t="s">
        <v>0</v>
      </c>
      <c r="D11" s="39" t="s">
        <v>0</v>
      </c>
      <c r="E11" s="27" t="s">
        <v>0</v>
      </c>
    </row>
    <row r="12" ht="18" customHeight="1" spans="1:5">
      <c r="A12" s="27" t="s">
        <v>0</v>
      </c>
      <c r="B12" s="27" t="s">
        <v>0</v>
      </c>
      <c r="C12" s="35" t="s">
        <v>6</v>
      </c>
      <c r="D12" s="35" t="s">
        <v>0</v>
      </c>
      <c r="E12" s="27" t="s">
        <v>0</v>
      </c>
    </row>
    <row r="13" ht="91.5" customHeight="1" spans="1:5">
      <c r="A13" s="27" t="s">
        <v>0</v>
      </c>
      <c r="B13" s="27" t="s">
        <v>0</v>
      </c>
      <c r="C13" s="27" t="s">
        <v>0</v>
      </c>
      <c r="D13" s="27" t="s">
        <v>0</v>
      </c>
      <c r="E13" s="27" t="s">
        <v>0</v>
      </c>
    </row>
    <row r="14" ht="26.25" customHeight="1" spans="1:5">
      <c r="A14" s="27" t="s">
        <v>0</v>
      </c>
      <c r="B14" s="40" t="s">
        <v>9</v>
      </c>
      <c r="C14" s="40" t="s">
        <v>0</v>
      </c>
      <c r="D14" s="40" t="s">
        <v>0</v>
      </c>
      <c r="E14" s="27" t="s">
        <v>0</v>
      </c>
    </row>
    <row r="15" ht="70.5" customHeight="1" spans="1:5">
      <c r="A15" s="27" t="s">
        <v>0</v>
      </c>
      <c r="B15" s="27" t="s">
        <v>0</v>
      </c>
      <c r="C15" s="27" t="s">
        <v>0</v>
      </c>
      <c r="D15" s="27" t="s">
        <v>0</v>
      </c>
      <c r="E15" s="27" t="s">
        <v>0</v>
      </c>
    </row>
    <row r="16" ht="18" customHeight="1" spans="1:5">
      <c r="A16" s="27" t="s">
        <v>0</v>
      </c>
      <c r="B16" s="41" t="s">
        <v>10</v>
      </c>
      <c r="C16" s="41" t="s">
        <v>0</v>
      </c>
      <c r="D16" s="41" t="s">
        <v>0</v>
      </c>
      <c r="E16" s="27" t="s">
        <v>0</v>
      </c>
    </row>
    <row r="17" ht="18" customHeight="1" spans="1:5">
      <c r="A17" s="27" t="s">
        <v>0</v>
      </c>
      <c r="B17" s="41" t="s">
        <v>11</v>
      </c>
      <c r="C17" s="41" t="s">
        <v>0</v>
      </c>
      <c r="D17" s="41" t="s">
        <v>0</v>
      </c>
      <c r="E17" s="38" t="s">
        <v>12</v>
      </c>
    </row>
  </sheetData>
  <mergeCells count="11">
    <mergeCell ref="A4:E4"/>
    <mergeCell ref="A7:B7"/>
    <mergeCell ref="C8:D8"/>
    <mergeCell ref="A11:B11"/>
    <mergeCell ref="C12:D12"/>
    <mergeCell ref="B14:D14"/>
    <mergeCell ref="B16:D16"/>
    <mergeCell ref="B17:D17"/>
    <mergeCell ref="B1:C2"/>
    <mergeCell ref="C6:D7"/>
    <mergeCell ref="C10:D11"/>
  </mergeCells>
  <pageMargins left="0.590541666666667" right="0" top="0.590541666666667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showGridLines="0" workbookViewId="0">
      <selection activeCell="A4" sqref="A4:G4"/>
    </sheetView>
  </sheetViews>
  <sheetFormatPr defaultColWidth="9" defaultRowHeight="13.5" outlineLevelCol="6"/>
  <cols>
    <col min="1" max="1" width="10.0583333333333" customWidth="1"/>
    <col min="2" max="2" width="7.48333333333333" customWidth="1"/>
    <col min="3" max="3" width="29.4" customWidth="1"/>
    <col min="4" max="4" width="17.4916666666667" customWidth="1"/>
    <col min="5" max="5" width="14.925" customWidth="1"/>
    <col min="6" max="6" width="7.89166666666667" customWidth="1"/>
    <col min="7" max="7" width="7.21666666666667" customWidth="1"/>
  </cols>
  <sheetData>
    <row r="1" ht="82.5" customHeight="1" spans="1:7">
      <c r="A1" s="27" t="s">
        <v>0</v>
      </c>
      <c r="B1" s="28" t="s">
        <v>1</v>
      </c>
      <c r="C1" s="28" t="s">
        <v>0</v>
      </c>
      <c r="D1" s="28" t="s">
        <v>0</v>
      </c>
      <c r="E1" s="28" t="s">
        <v>0</v>
      </c>
      <c r="F1" s="27" t="s">
        <v>0</v>
      </c>
      <c r="G1" s="27" t="s">
        <v>0</v>
      </c>
    </row>
    <row r="2" ht="18" customHeight="1" spans="1:7">
      <c r="A2" s="27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9" t="s">
        <v>2</v>
      </c>
      <c r="G2" s="27" t="s">
        <v>0</v>
      </c>
    </row>
    <row r="3" ht="33.75" customHeight="1" spans="1:7">
      <c r="A3" s="27" t="s">
        <v>0</v>
      </c>
      <c r="B3" s="27" t="s">
        <v>0</v>
      </c>
      <c r="C3" s="27" t="s">
        <v>0</v>
      </c>
      <c r="D3" s="27" t="s">
        <v>0</v>
      </c>
      <c r="E3" s="27" t="s">
        <v>0</v>
      </c>
      <c r="F3" s="27" t="s">
        <v>0</v>
      </c>
      <c r="G3" s="27" t="s">
        <v>0</v>
      </c>
    </row>
    <row r="4" ht="49.5" customHeight="1" spans="1:7">
      <c r="A4" s="30" t="s">
        <v>3</v>
      </c>
      <c r="B4" s="30" t="s">
        <v>0</v>
      </c>
      <c r="C4" s="30" t="s">
        <v>0</v>
      </c>
      <c r="D4" s="30" t="s">
        <v>0</v>
      </c>
      <c r="E4" s="30" t="s">
        <v>0</v>
      </c>
      <c r="F4" s="30" t="s">
        <v>0</v>
      </c>
      <c r="G4" s="30" t="s">
        <v>0</v>
      </c>
    </row>
    <row r="5" ht="24.75" customHeight="1" spans="1:7">
      <c r="A5" s="27" t="s">
        <v>0</v>
      </c>
      <c r="B5" s="27" t="s">
        <v>0</v>
      </c>
      <c r="C5" s="27" t="s">
        <v>0</v>
      </c>
      <c r="D5" s="27" t="s">
        <v>0</v>
      </c>
      <c r="E5" s="27" t="s">
        <v>0</v>
      </c>
      <c r="F5" s="27" t="s">
        <v>0</v>
      </c>
      <c r="G5" s="27" t="s">
        <v>0</v>
      </c>
    </row>
    <row r="6" ht="54" customHeight="1" spans="1:7">
      <c r="A6" s="27" t="s">
        <v>0</v>
      </c>
      <c r="B6" s="27" t="s">
        <v>0</v>
      </c>
      <c r="C6" s="31" t="s">
        <v>4</v>
      </c>
      <c r="D6" s="27" t="s">
        <v>0</v>
      </c>
      <c r="E6" s="32" t="s">
        <v>7</v>
      </c>
      <c r="F6" s="32" t="s">
        <v>0</v>
      </c>
      <c r="G6" s="32" t="s">
        <v>0</v>
      </c>
    </row>
    <row r="7" ht="22.5" customHeight="1" spans="1:7">
      <c r="A7" s="33" t="s">
        <v>13</v>
      </c>
      <c r="B7" s="33" t="s">
        <v>0</v>
      </c>
      <c r="C7" s="31" t="s">
        <v>0</v>
      </c>
      <c r="D7" s="33" t="s">
        <v>8</v>
      </c>
      <c r="E7" s="32" t="s">
        <v>0</v>
      </c>
      <c r="F7" s="32" t="s">
        <v>0</v>
      </c>
      <c r="G7" s="32" t="s">
        <v>0</v>
      </c>
    </row>
    <row r="8" ht="18" customHeight="1" spans="1:7">
      <c r="A8" s="27" t="s">
        <v>0</v>
      </c>
      <c r="B8" s="27" t="s">
        <v>0</v>
      </c>
      <c r="C8" s="34" t="s">
        <v>6</v>
      </c>
      <c r="D8" s="27" t="s">
        <v>0</v>
      </c>
      <c r="E8" s="35" t="s">
        <v>14</v>
      </c>
      <c r="F8" s="35" t="s">
        <v>0</v>
      </c>
      <c r="G8" s="35" t="s">
        <v>0</v>
      </c>
    </row>
    <row r="9" ht="78" customHeight="1" spans="1:7">
      <c r="A9" s="27" t="s">
        <v>0</v>
      </c>
      <c r="B9" s="27" t="s">
        <v>0</v>
      </c>
      <c r="C9" s="27" t="s">
        <v>0</v>
      </c>
      <c r="D9" s="27" t="s">
        <v>0</v>
      </c>
      <c r="E9" s="27" t="s">
        <v>0</v>
      </c>
      <c r="F9" s="27" t="s">
        <v>0</v>
      </c>
      <c r="G9" s="27" t="s">
        <v>0</v>
      </c>
    </row>
    <row r="10" ht="17.25" customHeight="1" spans="1:7">
      <c r="A10" s="27" t="s">
        <v>0</v>
      </c>
      <c r="B10" s="27" t="s">
        <v>0</v>
      </c>
      <c r="C10" s="32" t="s">
        <v>0</v>
      </c>
      <c r="D10" s="27" t="s">
        <v>0</v>
      </c>
      <c r="E10" s="32" t="s">
        <v>0</v>
      </c>
      <c r="F10" s="32" t="s">
        <v>0</v>
      </c>
      <c r="G10" s="32" t="s">
        <v>0</v>
      </c>
    </row>
    <row r="11" ht="22.5" customHeight="1" spans="1:7">
      <c r="A11" s="36" t="s">
        <v>15</v>
      </c>
      <c r="B11" s="36" t="s">
        <v>0</v>
      </c>
      <c r="C11" s="32" t="s">
        <v>0</v>
      </c>
      <c r="D11" s="36" t="s">
        <v>15</v>
      </c>
      <c r="E11" s="32" t="s">
        <v>0</v>
      </c>
      <c r="F11" s="32" t="s">
        <v>0</v>
      </c>
      <c r="G11" s="32" t="s">
        <v>0</v>
      </c>
    </row>
    <row r="12" ht="18" customHeight="1" spans="1:7">
      <c r="A12" s="37" t="s">
        <v>16</v>
      </c>
      <c r="B12" s="37" t="s">
        <v>0</v>
      </c>
      <c r="C12" s="35" t="s">
        <v>17</v>
      </c>
      <c r="D12" s="37" t="s">
        <v>16</v>
      </c>
      <c r="E12" s="35" t="s">
        <v>17</v>
      </c>
      <c r="F12" s="35" t="s">
        <v>0</v>
      </c>
      <c r="G12" s="35" t="s">
        <v>0</v>
      </c>
    </row>
    <row r="13" ht="87" customHeight="1" spans="1:7">
      <c r="A13" s="27" t="s">
        <v>0</v>
      </c>
      <c r="B13" s="27" t="s">
        <v>0</v>
      </c>
      <c r="C13" s="27" t="s">
        <v>0</v>
      </c>
      <c r="D13" s="27" t="s">
        <v>0</v>
      </c>
      <c r="E13" s="27" t="s">
        <v>0</v>
      </c>
      <c r="F13" s="27" t="s">
        <v>0</v>
      </c>
      <c r="G13" s="27" t="s">
        <v>0</v>
      </c>
    </row>
    <row r="14" ht="22.5" customHeight="1" spans="1:7">
      <c r="A14" s="33" t="s">
        <v>18</v>
      </c>
      <c r="B14" s="33" t="s">
        <v>0</v>
      </c>
      <c r="C14" s="32" t="s">
        <v>0</v>
      </c>
      <c r="D14" s="33" t="s">
        <v>19</v>
      </c>
      <c r="E14" s="32" t="s">
        <v>0</v>
      </c>
      <c r="F14" s="32" t="s">
        <v>0</v>
      </c>
      <c r="G14" s="32" t="s">
        <v>0</v>
      </c>
    </row>
    <row r="15" ht="18" customHeight="1" spans="1:7">
      <c r="A15" s="27" t="s">
        <v>0</v>
      </c>
      <c r="B15" s="27" t="s">
        <v>0</v>
      </c>
      <c r="C15" s="35" t="s">
        <v>20</v>
      </c>
      <c r="D15" s="27" t="s">
        <v>0</v>
      </c>
      <c r="E15" s="35" t="s">
        <v>21</v>
      </c>
      <c r="F15" s="35" t="s">
        <v>0</v>
      </c>
      <c r="G15" s="35" t="s">
        <v>0</v>
      </c>
    </row>
    <row r="16" ht="82.5" customHeight="1" spans="1:7">
      <c r="A16" s="27" t="s">
        <v>0</v>
      </c>
      <c r="B16" s="27" t="s">
        <v>0</v>
      </c>
      <c r="C16" s="27" t="s">
        <v>0</v>
      </c>
      <c r="D16" s="27" t="s">
        <v>0</v>
      </c>
      <c r="E16" s="27" t="s">
        <v>0</v>
      </c>
      <c r="F16" s="27" t="s">
        <v>0</v>
      </c>
      <c r="G16" s="27" t="s">
        <v>0</v>
      </c>
    </row>
    <row r="17" ht="22.5" customHeight="1" spans="1:7">
      <c r="A17" s="33" t="s">
        <v>22</v>
      </c>
      <c r="B17" s="33" t="s">
        <v>0</v>
      </c>
      <c r="C17" s="31"/>
      <c r="D17" s="33" t="s">
        <v>23</v>
      </c>
      <c r="E17" s="31" t="s">
        <v>0</v>
      </c>
      <c r="F17" s="31" t="s">
        <v>0</v>
      </c>
      <c r="G17" s="31" t="s">
        <v>0</v>
      </c>
    </row>
    <row r="18" ht="61.5" customHeight="1" spans="1:7">
      <c r="A18" s="27" t="s">
        <v>0</v>
      </c>
      <c r="B18" s="27" t="s">
        <v>0</v>
      </c>
      <c r="C18" s="27" t="s">
        <v>0</v>
      </c>
      <c r="D18" s="27" t="s">
        <v>0</v>
      </c>
      <c r="E18" s="27" t="s">
        <v>0</v>
      </c>
      <c r="F18" s="27" t="s">
        <v>0</v>
      </c>
      <c r="G18" s="27" t="s">
        <v>0</v>
      </c>
    </row>
    <row r="19" ht="18" customHeight="1" spans="1:7">
      <c r="A19" s="27" t="s">
        <v>0</v>
      </c>
      <c r="B19" s="27" t="s">
        <v>0</v>
      </c>
      <c r="C19" s="27" t="s">
        <v>0</v>
      </c>
      <c r="D19" s="27" t="s">
        <v>0</v>
      </c>
      <c r="E19" s="27" t="s">
        <v>0</v>
      </c>
      <c r="F19" s="27" t="s">
        <v>0</v>
      </c>
      <c r="G19" s="38" t="s">
        <v>24</v>
      </c>
    </row>
  </sheetData>
  <mergeCells count="16">
    <mergeCell ref="A4:G4"/>
    <mergeCell ref="A7:B7"/>
    <mergeCell ref="E8:G8"/>
    <mergeCell ref="A11:B11"/>
    <mergeCell ref="A12:B12"/>
    <mergeCell ref="E12:G12"/>
    <mergeCell ref="A14:B14"/>
    <mergeCell ref="E14:G14"/>
    <mergeCell ref="E15:G15"/>
    <mergeCell ref="A17:B17"/>
    <mergeCell ref="E17:G17"/>
    <mergeCell ref="C6:C7"/>
    <mergeCell ref="C10:C11"/>
    <mergeCell ref="B1:E2"/>
    <mergeCell ref="E6:G7"/>
    <mergeCell ref="E10:G11"/>
  </mergeCells>
  <pageMargins left="0.590541666666667" right="0" top="0.590541666666667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A30" sqref="$A30:$XFD44"/>
    </sheetView>
  </sheetViews>
  <sheetFormatPr defaultColWidth="9" defaultRowHeight="13.5"/>
  <cols>
    <col min="1" max="1" width="7.89166666666667" style="1" customWidth="1"/>
    <col min="2" max="2" width="22.3833333333333" style="1" customWidth="1"/>
    <col min="3" max="3" width="8.25" style="1" customWidth="1"/>
    <col min="4" max="5" width="11.25" style="1" hidden="1" customWidth="1"/>
    <col min="6" max="6" width="13.75" style="1" hidden="1" customWidth="1"/>
    <col min="7" max="7" width="9.225" style="1" customWidth="1"/>
    <col min="8" max="8" width="11.5583333333333" style="1" customWidth="1"/>
    <col min="9" max="9" width="10.8916666666667" style="1" customWidth="1"/>
    <col min="10" max="10" width="15.8916666666667" style="1" customWidth="1"/>
    <col min="11" max="16384" width="9" style="1"/>
  </cols>
  <sheetData>
    <row r="1" s="1" customFormat="1" ht="28" customHeight="1" spans="1:10">
      <c r="A1" s="2" t="s">
        <v>1</v>
      </c>
      <c r="B1" s="2"/>
      <c r="C1" s="2"/>
      <c r="D1" s="3"/>
      <c r="E1" s="2"/>
      <c r="F1" s="2"/>
      <c r="G1" s="3"/>
      <c r="H1" s="2"/>
      <c r="I1" s="2"/>
      <c r="J1" s="2"/>
    </row>
    <row r="2" s="1" customFormat="1" ht="23" customHeight="1" spans="1:10">
      <c r="A2" s="4" t="s">
        <v>25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3" customHeight="1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s="1" customFormat="1" ht="25" customHeight="1" spans="1:10">
      <c r="A4" s="6" t="s">
        <v>26</v>
      </c>
      <c r="B4" s="6" t="s">
        <v>27</v>
      </c>
      <c r="C4" s="6" t="s">
        <v>28</v>
      </c>
      <c r="D4" s="7" t="s">
        <v>29</v>
      </c>
      <c r="E4" s="8"/>
      <c r="F4" s="9"/>
      <c r="G4" s="7" t="s">
        <v>30</v>
      </c>
      <c r="H4" s="8"/>
      <c r="I4" s="9"/>
      <c r="J4" s="26" t="s">
        <v>31</v>
      </c>
    </row>
    <row r="5" s="1" customFormat="1" ht="33" customHeight="1" spans="1:10">
      <c r="A5" s="6"/>
      <c r="B5" s="6"/>
      <c r="C5" s="6"/>
      <c r="D5" s="10" t="s">
        <v>32</v>
      </c>
      <c r="E5" s="10" t="s">
        <v>33</v>
      </c>
      <c r="F5" s="11" t="s">
        <v>34</v>
      </c>
      <c r="G5" s="10" t="s">
        <v>32</v>
      </c>
      <c r="H5" s="10" t="s">
        <v>33</v>
      </c>
      <c r="I5" s="11" t="s">
        <v>34</v>
      </c>
      <c r="J5" s="26"/>
    </row>
    <row r="6" s="1" customFormat="1" ht="43" customHeight="1" spans="1:10">
      <c r="A6" s="12">
        <v>1</v>
      </c>
      <c r="B6" s="13" t="s">
        <v>35</v>
      </c>
      <c r="C6" s="12" t="s">
        <v>36</v>
      </c>
      <c r="D6" s="14">
        <f>0.95*1.37*27+1.07*0.53*3+0.53*0.53*3+1.75*1.37</f>
        <v>40.082</v>
      </c>
      <c r="E6" s="14">
        <v>20</v>
      </c>
      <c r="F6" s="15">
        <f t="shared" ref="F6:F26" si="0">D6*E6</f>
        <v>801.64</v>
      </c>
      <c r="G6" s="14">
        <v>218.14</v>
      </c>
      <c r="H6" s="14"/>
      <c r="I6" s="15"/>
      <c r="J6" s="12" t="s">
        <v>37</v>
      </c>
    </row>
    <row r="7" s="1" customFormat="1" ht="40" hidden="1" customHeight="1" spans="1:10">
      <c r="A7" s="12">
        <v>2</v>
      </c>
      <c r="B7" s="13" t="s">
        <v>38</v>
      </c>
      <c r="C7" s="12" t="s">
        <v>36</v>
      </c>
      <c r="D7" s="14">
        <f>14.47*1.75+0.95*1.37*27+1.75*1.37+1.07*0.53*3</f>
        <v>64.5618</v>
      </c>
      <c r="E7" s="14">
        <v>20</v>
      </c>
      <c r="F7" s="15">
        <f t="shared" si="0"/>
        <v>1291.236</v>
      </c>
      <c r="G7" s="14"/>
      <c r="H7" s="14"/>
      <c r="I7" s="15"/>
      <c r="J7" s="12" t="s">
        <v>37</v>
      </c>
    </row>
    <row r="8" s="1" customFormat="1" ht="44" hidden="1" customHeight="1" spans="1:10">
      <c r="A8" s="12">
        <v>3</v>
      </c>
      <c r="B8" s="13" t="s">
        <v>39</v>
      </c>
      <c r="C8" s="12" t="s">
        <v>36</v>
      </c>
      <c r="D8" s="14">
        <f>(1.76*4+1.7*6+1.17*5)*1.75+0.95*1.37*27+1.75*1.37+0.53*1.07*3</f>
        <v>79.6468</v>
      </c>
      <c r="E8" s="14">
        <v>20</v>
      </c>
      <c r="F8" s="15">
        <f t="shared" si="0"/>
        <v>1592.936</v>
      </c>
      <c r="G8" s="14"/>
      <c r="H8" s="14"/>
      <c r="I8" s="15"/>
      <c r="J8" s="12" t="s">
        <v>37</v>
      </c>
    </row>
    <row r="9" s="1" customFormat="1" ht="45" hidden="1" customHeight="1" spans="1:10">
      <c r="A9" s="12">
        <v>4</v>
      </c>
      <c r="B9" s="13" t="s">
        <v>40</v>
      </c>
      <c r="C9" s="12" t="s">
        <v>36</v>
      </c>
      <c r="D9" s="14">
        <f>0.95*1.37*27+1.07*0.53*3+1.75*1.37</f>
        <v>39.2393</v>
      </c>
      <c r="E9" s="14">
        <v>20</v>
      </c>
      <c r="F9" s="15">
        <f t="shared" si="0"/>
        <v>784.786</v>
      </c>
      <c r="G9" s="14"/>
      <c r="H9" s="14"/>
      <c r="I9" s="15"/>
      <c r="J9" s="12" t="s">
        <v>37</v>
      </c>
    </row>
    <row r="10" s="1" customFormat="1" ht="45" customHeight="1" spans="1:10">
      <c r="A10" s="12">
        <v>2</v>
      </c>
      <c r="B10" s="16" t="s">
        <v>41</v>
      </c>
      <c r="C10" s="12" t="s">
        <v>36</v>
      </c>
      <c r="D10" s="14">
        <v>223.5</v>
      </c>
      <c r="E10" s="14">
        <v>20</v>
      </c>
      <c r="F10" s="15">
        <f t="shared" si="0"/>
        <v>4470</v>
      </c>
      <c r="G10" s="14">
        <v>2.99</v>
      </c>
      <c r="H10" s="14"/>
      <c r="I10" s="15"/>
      <c r="J10" s="12" t="s">
        <v>37</v>
      </c>
    </row>
    <row r="11" s="1" customFormat="1" ht="41" customHeight="1" spans="1:10">
      <c r="A11" s="12">
        <v>3</v>
      </c>
      <c r="B11" s="16" t="s">
        <v>42</v>
      </c>
      <c r="C11" s="12" t="s">
        <v>36</v>
      </c>
      <c r="D11" s="14">
        <v>16</v>
      </c>
      <c r="E11" s="14">
        <v>50</v>
      </c>
      <c r="F11" s="15">
        <f t="shared" si="0"/>
        <v>800</v>
      </c>
      <c r="G11" s="14">
        <v>84.11</v>
      </c>
      <c r="H11" s="14"/>
      <c r="I11" s="15"/>
      <c r="J11" s="12" t="s">
        <v>37</v>
      </c>
    </row>
    <row r="12" s="1" customFormat="1" ht="36" hidden="1" customHeight="1" spans="1:10">
      <c r="A12" s="12">
        <v>7</v>
      </c>
      <c r="B12" s="16" t="s">
        <v>43</v>
      </c>
      <c r="C12" s="12" t="s">
        <v>44</v>
      </c>
      <c r="D12" s="14">
        <v>8</v>
      </c>
      <c r="E12" s="14">
        <v>60</v>
      </c>
      <c r="F12" s="15">
        <f t="shared" si="0"/>
        <v>480</v>
      </c>
      <c r="G12" s="14"/>
      <c r="H12" s="14"/>
      <c r="I12" s="15"/>
      <c r="J12" s="12" t="s">
        <v>37</v>
      </c>
    </row>
    <row r="13" s="1" customFormat="1" ht="61" hidden="1" customHeight="1" spans="1:10">
      <c r="A13" s="12">
        <v>8</v>
      </c>
      <c r="B13" s="16" t="s">
        <v>45</v>
      </c>
      <c r="C13" s="12" t="s">
        <v>44</v>
      </c>
      <c r="D13" s="14">
        <v>3</v>
      </c>
      <c r="E13" s="14">
        <v>80</v>
      </c>
      <c r="F13" s="15">
        <f t="shared" si="0"/>
        <v>240</v>
      </c>
      <c r="G13" s="14"/>
      <c r="H13" s="14"/>
      <c r="I13" s="15"/>
      <c r="J13" s="12" t="s">
        <v>37</v>
      </c>
    </row>
    <row r="14" s="1" customFormat="1" ht="38" hidden="1" customHeight="1" spans="1:10">
      <c r="A14" s="12">
        <v>9</v>
      </c>
      <c r="B14" s="13" t="s">
        <v>46</v>
      </c>
      <c r="C14" s="12" t="s">
        <v>44</v>
      </c>
      <c r="D14" s="14">
        <v>5</v>
      </c>
      <c r="E14" s="14">
        <v>20</v>
      </c>
      <c r="F14" s="15">
        <f t="shared" si="0"/>
        <v>100</v>
      </c>
      <c r="G14" s="14"/>
      <c r="H14" s="14"/>
      <c r="I14" s="15"/>
      <c r="J14" s="12" t="s">
        <v>37</v>
      </c>
    </row>
    <row r="15" s="1" customFormat="1" ht="61" customHeight="1" spans="1:10">
      <c r="A15" s="12">
        <v>4</v>
      </c>
      <c r="B15" s="13" t="s">
        <v>47</v>
      </c>
      <c r="C15" s="12" t="s">
        <v>36</v>
      </c>
      <c r="D15" s="14">
        <f>0.95*1.37*27*4+1.75*1.37*4+(1.7*6+1.76*4+1.17*3+1.15*2)*1.75</f>
        <v>190.4895</v>
      </c>
      <c r="E15" s="14">
        <v>350</v>
      </c>
      <c r="F15" s="15">
        <f t="shared" si="0"/>
        <v>66671.325</v>
      </c>
      <c r="G15" s="14">
        <f>219.34-G16</f>
        <v>162.15</v>
      </c>
      <c r="H15" s="14"/>
      <c r="I15" s="15"/>
      <c r="J15" s="12" t="s">
        <v>48</v>
      </c>
    </row>
    <row r="16" s="1" customFormat="1" ht="63" customHeight="1" spans="1:10">
      <c r="A16" s="12">
        <v>5</v>
      </c>
      <c r="B16" s="13" t="s">
        <v>49</v>
      </c>
      <c r="C16" s="12" t="s">
        <v>36</v>
      </c>
      <c r="D16" s="14">
        <v>33.11</v>
      </c>
      <c r="E16" s="14">
        <v>320</v>
      </c>
      <c r="F16" s="15">
        <f t="shared" si="0"/>
        <v>10595.2</v>
      </c>
      <c r="G16" s="14">
        <f>55.99+1*1.2</f>
        <v>57.19</v>
      </c>
      <c r="H16" s="14"/>
      <c r="I16" s="15"/>
      <c r="J16" s="12" t="s">
        <v>48</v>
      </c>
    </row>
    <row r="17" s="1" customFormat="1" ht="52" customHeight="1" spans="1:10">
      <c r="A17" s="12">
        <v>6</v>
      </c>
      <c r="B17" s="13" t="s">
        <v>50</v>
      </c>
      <c r="C17" s="12" t="s">
        <v>36</v>
      </c>
      <c r="D17" s="14">
        <v>33.11</v>
      </c>
      <c r="E17" s="14">
        <v>120</v>
      </c>
      <c r="F17" s="15">
        <f t="shared" si="0"/>
        <v>3973.2</v>
      </c>
      <c r="G17" s="14">
        <v>22.12</v>
      </c>
      <c r="H17" s="14"/>
      <c r="I17" s="15"/>
      <c r="J17" s="12" t="s">
        <v>48</v>
      </c>
    </row>
    <row r="18" s="1" customFormat="1" ht="83" customHeight="1" spans="1:10">
      <c r="A18" s="12">
        <v>7</v>
      </c>
      <c r="B18" s="13" t="s">
        <v>51</v>
      </c>
      <c r="C18" s="12" t="s">
        <v>52</v>
      </c>
      <c r="D18" s="14">
        <v>9</v>
      </c>
      <c r="E18" s="14">
        <v>350</v>
      </c>
      <c r="F18" s="15">
        <f t="shared" si="0"/>
        <v>3150</v>
      </c>
      <c r="G18" s="14">
        <v>12</v>
      </c>
      <c r="H18" s="14"/>
      <c r="I18" s="15"/>
      <c r="J18" s="12" t="s">
        <v>53</v>
      </c>
    </row>
    <row r="19" s="1" customFormat="1" ht="24" hidden="1" customHeight="1" spans="1:10">
      <c r="A19" s="12">
        <v>14</v>
      </c>
      <c r="B19" s="13" t="s">
        <v>51</v>
      </c>
      <c r="C19" s="12" t="s">
        <v>52</v>
      </c>
      <c r="D19" s="14">
        <v>9</v>
      </c>
      <c r="E19" s="14">
        <v>280</v>
      </c>
      <c r="F19" s="15">
        <f t="shared" si="0"/>
        <v>2520</v>
      </c>
      <c r="G19" s="14">
        <v>0</v>
      </c>
      <c r="H19" s="14"/>
      <c r="I19" s="15"/>
      <c r="J19" s="12" t="s">
        <v>54</v>
      </c>
    </row>
    <row r="20" s="1" customFormat="1" ht="57" customHeight="1" spans="1:10">
      <c r="A20" s="12">
        <v>8</v>
      </c>
      <c r="B20" s="13" t="s">
        <v>55</v>
      </c>
      <c r="C20" s="12" t="s">
        <v>44</v>
      </c>
      <c r="D20" s="14">
        <v>5</v>
      </c>
      <c r="E20" s="14">
        <v>200</v>
      </c>
      <c r="F20" s="15">
        <f t="shared" si="0"/>
        <v>1000</v>
      </c>
      <c r="G20" s="14">
        <v>5</v>
      </c>
      <c r="H20" s="14"/>
      <c r="I20" s="15"/>
      <c r="J20" s="12" t="s">
        <v>48</v>
      </c>
    </row>
    <row r="21" s="1" customFormat="1" ht="54" customHeight="1" spans="1:10">
      <c r="A21" s="12">
        <v>9</v>
      </c>
      <c r="B21" s="13" t="s">
        <v>56</v>
      </c>
      <c r="C21" s="12" t="s">
        <v>44</v>
      </c>
      <c r="D21" s="14">
        <v>17</v>
      </c>
      <c r="E21" s="14">
        <v>1200</v>
      </c>
      <c r="F21" s="15">
        <f t="shared" si="0"/>
        <v>20400</v>
      </c>
      <c r="G21" s="14">
        <v>16</v>
      </c>
      <c r="H21" s="14"/>
      <c r="I21" s="15"/>
      <c r="J21" s="12" t="s">
        <v>48</v>
      </c>
    </row>
    <row r="22" s="1" customFormat="1" ht="60" customHeight="1" spans="1:10">
      <c r="A22" s="12">
        <v>10</v>
      </c>
      <c r="B22" s="13" t="s">
        <v>57</v>
      </c>
      <c r="C22" s="12" t="s">
        <v>44</v>
      </c>
      <c r="D22" s="14">
        <v>5</v>
      </c>
      <c r="E22" s="14">
        <v>1300</v>
      </c>
      <c r="F22" s="15">
        <f t="shared" si="0"/>
        <v>6500</v>
      </c>
      <c r="G22" s="14">
        <v>6</v>
      </c>
      <c r="H22" s="14"/>
      <c r="I22" s="15"/>
      <c r="J22" s="12" t="s">
        <v>48</v>
      </c>
    </row>
    <row r="23" s="1" customFormat="1" ht="13" hidden="1" customHeight="1" spans="1:10">
      <c r="A23" s="12">
        <v>18</v>
      </c>
      <c r="B23" s="13" t="s">
        <v>58</v>
      </c>
      <c r="C23" s="12" t="s">
        <v>44</v>
      </c>
      <c r="D23" s="14">
        <v>2</v>
      </c>
      <c r="E23" s="14">
        <v>2100</v>
      </c>
      <c r="F23" s="15">
        <f t="shared" si="0"/>
        <v>4200</v>
      </c>
      <c r="G23" s="14">
        <v>0</v>
      </c>
      <c r="H23" s="14"/>
      <c r="I23" s="15"/>
      <c r="J23" s="12" t="s">
        <v>48</v>
      </c>
    </row>
    <row r="24" s="1" customFormat="1" ht="18" hidden="1" customHeight="1" spans="1:10">
      <c r="A24" s="12">
        <v>19</v>
      </c>
      <c r="B24" s="13" t="s">
        <v>59</v>
      </c>
      <c r="C24" s="12" t="s">
        <v>44</v>
      </c>
      <c r="D24" s="14">
        <v>1</v>
      </c>
      <c r="E24" s="14">
        <v>1800</v>
      </c>
      <c r="F24" s="15">
        <f t="shared" si="0"/>
        <v>1800</v>
      </c>
      <c r="G24" s="14">
        <v>0</v>
      </c>
      <c r="H24" s="14"/>
      <c r="I24" s="15"/>
      <c r="J24" s="12" t="s">
        <v>48</v>
      </c>
    </row>
    <row r="25" s="1" customFormat="1" ht="52" customHeight="1" spans="1:10">
      <c r="A25" s="12">
        <v>11</v>
      </c>
      <c r="B25" s="13" t="s">
        <v>60</v>
      </c>
      <c r="C25" s="12" t="s">
        <v>44</v>
      </c>
      <c r="D25" s="14">
        <v>1</v>
      </c>
      <c r="E25" s="14">
        <v>1800</v>
      </c>
      <c r="F25" s="15">
        <f t="shared" si="0"/>
        <v>1800</v>
      </c>
      <c r="G25" s="14">
        <v>3</v>
      </c>
      <c r="H25" s="14"/>
      <c r="I25" s="15"/>
      <c r="J25" s="12" t="s">
        <v>48</v>
      </c>
    </row>
    <row r="26" s="1" customFormat="1" ht="70" customHeight="1" spans="1:10">
      <c r="A26" s="12">
        <v>12</v>
      </c>
      <c r="B26" s="13" t="s">
        <v>61</v>
      </c>
      <c r="C26" s="12" t="s">
        <v>52</v>
      </c>
      <c r="D26" s="14">
        <v>1</v>
      </c>
      <c r="E26" s="14">
        <v>480</v>
      </c>
      <c r="F26" s="15">
        <f t="shared" si="0"/>
        <v>480</v>
      </c>
      <c r="G26" s="14">
        <v>1</v>
      </c>
      <c r="H26" s="14"/>
      <c r="I26" s="15"/>
      <c r="J26" s="12" t="s">
        <v>62</v>
      </c>
    </row>
    <row r="27" s="1" customFormat="1" ht="29" customHeight="1" spans="1:10">
      <c r="A27" s="12">
        <v>13</v>
      </c>
      <c r="B27" s="13" t="s">
        <v>63</v>
      </c>
      <c r="C27" s="12"/>
      <c r="D27" s="14"/>
      <c r="E27" s="14"/>
      <c r="F27" s="15">
        <f>F6+F7+F8+F9+F10+F11+F12+F13+F14+F15+F16+F17+F18+F19+F20+F21+F22+F23+F24+F25+F26</f>
        <v>133650.323</v>
      </c>
      <c r="G27" s="17"/>
      <c r="H27" s="14"/>
      <c r="I27" s="15"/>
      <c r="J27" s="12"/>
    </row>
    <row r="28" s="1" customFormat="1" ht="25" customHeight="1" spans="1:10">
      <c r="A28" s="18">
        <v>14</v>
      </c>
      <c r="B28" s="19" t="s">
        <v>64</v>
      </c>
      <c r="C28" s="19"/>
      <c r="D28" s="19"/>
      <c r="E28" s="20"/>
      <c r="F28" s="15">
        <v>0</v>
      </c>
      <c r="G28" s="21"/>
      <c r="H28" s="20"/>
      <c r="I28" s="15"/>
      <c r="J28" s="20"/>
    </row>
    <row r="29" s="1" customFormat="1" ht="30" customHeight="1" spans="1:10">
      <c r="A29" s="22">
        <v>15</v>
      </c>
      <c r="B29" s="23" t="s">
        <v>65</v>
      </c>
      <c r="C29" s="24"/>
      <c r="D29" s="25"/>
      <c r="E29" s="22"/>
      <c r="F29" s="15">
        <f>F27+F28</f>
        <v>133650.323</v>
      </c>
      <c r="G29" s="25"/>
      <c r="H29" s="22"/>
      <c r="I29" s="22"/>
      <c r="J29" s="22"/>
    </row>
  </sheetData>
  <mergeCells count="8">
    <mergeCell ref="A1:J1"/>
    <mergeCell ref="A2:J2"/>
    <mergeCell ref="D4:F4"/>
    <mergeCell ref="G4:I4"/>
    <mergeCell ref="A4:A5"/>
    <mergeCell ref="B4:B5"/>
    <mergeCell ref="C4:C5"/>
    <mergeCell ref="J4:J5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封-1招标工程量清单</vt:lpstr>
      <vt:lpstr>扉-1招标工程量清单</vt:lpstr>
      <vt:lpstr>门窗更换预算(13365.3)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</dc:creator>
  <cp:lastModifiedBy>徐菊霞</cp:lastModifiedBy>
  <dcterms:created xsi:type="dcterms:W3CDTF">2025-12-22T07:02:00Z</dcterms:created>
  <dcterms:modified xsi:type="dcterms:W3CDTF">2026-01-07T10:09:51Z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626A37E7E94E45C996B6722C5C363AF8_12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